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16545" windowHeight="10995" tabRatio="466" activeTab="0"/>
  </bookViews>
  <sheets>
    <sheet name="BASE COSTO COSTRUZIONE" sheetId="1" r:id="rId1"/>
  </sheets>
  <definedNames>
    <definedName name="_xlnm.Print_Area" localSheetId="0">'BASE COSTO COSTRUZIONE'!$A$1:$M$101</definedName>
  </definedNames>
  <calcPr fullCalcOnLoad="1"/>
</workbook>
</file>

<file path=xl/sharedStrings.xml><?xml version="1.0" encoding="utf-8"?>
<sst xmlns="http://schemas.openxmlformats.org/spreadsheetml/2006/main" count="137" uniqueCount="117">
  <si>
    <t>&lt;=  95</t>
  </si>
  <si>
    <t>&gt;50&lt;= 75</t>
  </si>
  <si>
    <t>&gt;75&lt;=100</t>
  </si>
  <si>
    <t>&gt;100</t>
  </si>
  <si>
    <t>Snr/Su x 100</t>
  </si>
  <si>
    <t>=</t>
  </si>
  <si>
    <t>(1)</t>
  </si>
  <si>
    <t>(2)</t>
  </si>
  <si>
    <t>&gt; 160</t>
  </si>
  <si>
    <t>&gt;  95 &lt;= 110</t>
  </si>
  <si>
    <t>&gt; 130 &lt;= 160</t>
  </si>
  <si>
    <t>&gt; 110 &lt;= 130</t>
  </si>
  <si>
    <t>(mq)</t>
  </si>
  <si>
    <t>(n)</t>
  </si>
  <si>
    <t>Su</t>
  </si>
  <si>
    <t xml:space="preserve"> (mq)</t>
  </si>
  <si>
    <t>(3)</t>
  </si>
  <si>
    <t>(5)</t>
  </si>
  <si>
    <t>a</t>
  </si>
  <si>
    <t>Su (art. 3)</t>
  </si>
  <si>
    <t>Superficie utile abitabile</t>
  </si>
  <si>
    <t>Sigla</t>
  </si>
  <si>
    <t>Denominazione</t>
  </si>
  <si>
    <t>Superficie</t>
  </si>
  <si>
    <t>(17)</t>
  </si>
  <si>
    <t>(18)</t>
  </si>
  <si>
    <t>(19)</t>
  </si>
  <si>
    <t>Snr (art. 2)</t>
  </si>
  <si>
    <t>Superficie netta non residenziale</t>
  </si>
  <si>
    <t>60% Snr</t>
  </si>
  <si>
    <t>Superficie ragguagliata</t>
  </si>
  <si>
    <t>Sc (art. 2)</t>
  </si>
  <si>
    <t>Superficie complesiva</t>
  </si>
  <si>
    <t>Numero di caratteristiche</t>
  </si>
  <si>
    <t>ipotesi che ricorre</t>
  </si>
  <si>
    <t>% incremento</t>
  </si>
  <si>
    <t>(12)</t>
  </si>
  <si>
    <t>(13)</t>
  </si>
  <si>
    <t>(14)</t>
  </si>
  <si>
    <t>Su (art. 9)</t>
  </si>
  <si>
    <t>Sa (art. 9)</t>
  </si>
  <si>
    <t>60% Sa</t>
  </si>
  <si>
    <t>Sc (art. 9)</t>
  </si>
  <si>
    <t>(20)</t>
  </si>
  <si>
    <t>(21)</t>
  </si>
  <si>
    <t>(22)</t>
  </si>
  <si>
    <t>+</t>
  </si>
  <si>
    <t>SUPERFICI PER ATTIVITÀ TURISTICHE COMMERCIALI E DIREZIONALI E RELATIVI ACCESSORI</t>
  </si>
  <si>
    <t>SUPERFICI RESIDENZIALI E RELATIVI ACCESSORI ED ACCESSORI</t>
  </si>
  <si>
    <t>TABELLA 4 - Incremento per particolari caratteristiche (art. 7)</t>
  </si>
  <si>
    <t>d</t>
  </si>
  <si>
    <t>Logge e balconi</t>
  </si>
  <si>
    <t>c</t>
  </si>
  <si>
    <t>Androni d'ingresso e porticati liberi</t>
  </si>
  <si>
    <t>b</t>
  </si>
  <si>
    <t>Autorimesse singole - collettive</t>
  </si>
  <si>
    <t>cantine, soffitte, locali motore ascensore, cabine idriche ed elettriche, lavatoi comuni, centrali termiche ed altri locali a servizio delle residenze</t>
  </si>
  <si>
    <t>(7)</t>
  </si>
  <si>
    <t>(8)</t>
  </si>
  <si>
    <t>DESTINAZIONI</t>
  </si>
  <si>
    <t>Superficie netta di servizi accessori (mq)</t>
  </si>
  <si>
    <t xml:space="preserve">Intervalli di variabilità del rapporto percentuale </t>
  </si>
  <si>
    <t>(9)</t>
  </si>
  <si>
    <t>(10)</t>
  </si>
  <si>
    <t>(11)</t>
  </si>
  <si>
    <t>&lt; 50</t>
  </si>
  <si>
    <t>TABELLA 2 - Superfici per servizi e accessori relativi alla parte residenziale (art. 2)</t>
  </si>
  <si>
    <t>TABELLA 3 - Incremento per servizi ed accessori relativi alla parte residenziale (art. 6)</t>
  </si>
  <si>
    <t>(4) = (3):Su</t>
  </si>
  <si>
    <t>(6) = (4)x(5)</t>
  </si>
  <si>
    <t>Classi di superficie</t>
  </si>
  <si>
    <t xml:space="preserve">Alloggi </t>
  </si>
  <si>
    <t>Rapporto rispetto al totale</t>
  </si>
  <si>
    <t>(art. 5)</t>
  </si>
  <si>
    <t>% Incremento per classi di superficie</t>
  </si>
  <si>
    <t>A</t>
  </si>
  <si>
    <t>Costo a mq di costruzione</t>
  </si>
  <si>
    <t>B</t>
  </si>
  <si>
    <t>Costo a mq di costruzione maggiorato A x (1+M/100)</t>
  </si>
  <si>
    <t>C</t>
  </si>
  <si>
    <t>Costo di costruzione dell'edificio (Sc+St) x B</t>
  </si>
  <si>
    <t>Classe edificio</t>
  </si>
  <si>
    <t>(15)</t>
  </si>
  <si>
    <t>(16)</t>
  </si>
  <si>
    <t>TABELLA 1 - Incremento per superfice utile abitabile (art. 5)</t>
  </si>
  <si>
    <t>Superficie accessori</t>
  </si>
  <si>
    <t>Superficie totale non residenziale</t>
  </si>
  <si>
    <t>Caratteristiche edificio</t>
  </si>
  <si>
    <t>Tipologia Edificio</t>
  </si>
  <si>
    <t>Ubicazione zona territoriale omogenea</t>
  </si>
  <si>
    <t>Costo di costruzione determinato</t>
  </si>
  <si>
    <t>Percentuale di costo determinato</t>
  </si>
  <si>
    <t>Quota di costo risultante (AxB)</t>
  </si>
  <si>
    <t>0</t>
  </si>
  <si>
    <t>economiche</t>
  </si>
  <si>
    <t>% Maggioraz.</t>
  </si>
  <si>
    <t>TABELLA A4 D.P.R. 6 giugno 2001, n. 380, art. 16, comma 9.</t>
  </si>
  <si>
    <t>Parametri per la determinazione della quota del costo di costruzione relativo alla residenza</t>
  </si>
  <si>
    <t>Caratteristiche dell'edificio (1)</t>
  </si>
  <si>
    <t>%</t>
  </si>
  <si>
    <t>Tipologia dell' edificio</t>
  </si>
  <si>
    <t>di lusso</t>
  </si>
  <si>
    <t>A blocco con più di due alloggi</t>
  </si>
  <si>
    <t>A e B *</t>
  </si>
  <si>
    <t>medie</t>
  </si>
  <si>
    <t>A schiera con più di due alloggi</t>
  </si>
  <si>
    <t>C *</t>
  </si>
  <si>
    <t>Fino a due alloggi</t>
  </si>
  <si>
    <t>altre zone (2)</t>
  </si>
  <si>
    <t>* o altre zone a queste assimilabili previste dal piano degli interventi (PI) di cui alla L.R. 11/2004.</t>
  </si>
  <si>
    <t>(1) Ai fini dell'applicazione della presente tabella e con riferimento all'art. 8 del D.M. LL.PP. 10 maggio 1977, concernente la determinazione del costo di costruzione di nuovi edifici, sono considerati edifici o abitazioni con caratteristiche di:</t>
  </si>
  <si>
    <t>- lusso: quelli compresi nelle classi IX, X e XI;</t>
  </si>
  <si>
    <t>- tipo medio: quelli compresi nelle classi V, VI, VII e VIII (e non compresi nelle categorie di cui all’art. 17, comma 3, lett. c) del D.P.R. 380/2001;</t>
  </si>
  <si>
    <t>- tipo economico: quelli compresi nelle classi I, II, III e IV.</t>
  </si>
  <si>
    <t>(2) Sono esclusi gli alloggi la cui costruzione è ammessa dagli strumenti urbanistici in zona artigianale o industriale (alloggio del custode o del proprietario): per questi valgono i parametri relativi alle case a schiera e alla zona territoriale omogenea C.</t>
  </si>
  <si>
    <t>ART. 2 - Legge regionale 16 marzo 2015, n. 4 (BUR n. 27/2015)</t>
  </si>
  <si>
    <t>A e B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</si>
</sst>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#,##0_);\(&quot;L.&quot;#,##0\)"/>
    <numFmt numFmtId="173" formatCode="&quot;L.&quot;#,##0_);[Red]\(&quot;L.&quot;#,##0\)"/>
    <numFmt numFmtId="174" formatCode="&quot;L.&quot;#,##0.00_);\(&quot;L.&quot;#,##0.00\)"/>
    <numFmt numFmtId="175" formatCode="&quot;L.&quot;#,##0.00_);[Red]\(&quot;L.&quot;#,##0.00\)"/>
    <numFmt numFmtId="176" formatCode="_(&quot;L.&quot;* #,##0_);_(&quot;L.&quot;* \(#,##0\);_(&quot;L.&quot;* &quot;-&quot;_);_(@_)"/>
    <numFmt numFmtId="177" formatCode="_(* #,##0_);_(* \(#,##0\);_(* &quot;-&quot;_);_(@_)"/>
    <numFmt numFmtId="178" formatCode="_(&quot;L.&quot;* #,##0.00_);_(&quot;L.&quot;* \(#,##0.00\);_(&quot;L.&quot;* &quot;-&quot;??_);_(@_)"/>
    <numFmt numFmtId="179" formatCode="_(* #,##0.00_);_(* \(#,##0.00\);_(* &quot;-&quot;??_);_(@_)"/>
    <numFmt numFmtId="180" formatCode="&quot; &quot;\ #,##0;\-&quot; &quot;\ #,##0"/>
    <numFmt numFmtId="181" formatCode="&quot; &quot;\ #,##0;[Red]\-&quot; &quot;\ #,##0"/>
    <numFmt numFmtId="182" formatCode="&quot; &quot;\ #,##0.00;\-&quot; &quot;\ #,##0.00"/>
    <numFmt numFmtId="183" formatCode="&quot; &quot;\ #,##0.00;[Red]\-&quot; &quot;\ #,##0.00"/>
    <numFmt numFmtId="184" formatCode="_-&quot; &quot;\ * #,##0_-;\-&quot; &quot;\ * #,##0_-;_-&quot; &quot;\ * &quot;-&quot;_-;_-@_-"/>
    <numFmt numFmtId="185" formatCode="_-&quot; &quot;\ * #,##0.00_-;\-&quot; &quot;\ * #,##0.00_-;_-&quot; &quot;\ 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#,##0.000"/>
    <numFmt numFmtId="193" formatCode="#,##0.0"/>
    <numFmt numFmtId="194" formatCode="0.000"/>
    <numFmt numFmtId="195" formatCode="0.0"/>
    <numFmt numFmtId="196" formatCode="0.0%"/>
    <numFmt numFmtId="197" formatCode="_-* #,##0.0_-;\-* #,##0.0_-;_-* &quot;-&quot;??_-;_-@_-"/>
    <numFmt numFmtId="198" formatCode="_-* #,##0_-;\-* #,##0_-;_-* &quot;-&quot;??_-;_-@_-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_-[$€-410]\ * #,##0.00_-;\-[$€-410]\ * #,##0.00_-;_-[$€-410]\ * &quot;-&quot;??_-;_-@_-"/>
    <numFmt numFmtId="204" formatCode="[$€-410]\ #,##0.00;\-[$€-410]\ #,##0.00"/>
    <numFmt numFmtId="205" formatCode="&quot;€&quot;\ #,##0.00"/>
    <numFmt numFmtId="206" formatCode="_-* #,##0.00\ [$€-410]_-;\-* #,##0.00\ [$€-410]_-;_-* &quot;-&quot;??\ [$€-410]_-;_-@_-"/>
    <numFmt numFmtId="207" formatCode="0.000000"/>
    <numFmt numFmtId="208" formatCode="0.00000"/>
    <numFmt numFmtId="209" formatCode="0.0000"/>
    <numFmt numFmtId="210" formatCode="&quot;Attivo&quot;;&quot;Attivo&quot;;&quot;Inattivo&quot;"/>
  </numFmts>
  <fonts count="48">
    <font>
      <sz val="11"/>
      <name val="Arial"/>
      <family val="0"/>
    </font>
    <font>
      <sz val="10"/>
      <name val="Arial Narrow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3"/>
      <name val="Segoe UI"/>
      <family val="2"/>
    </font>
    <font>
      <sz val="10"/>
      <color indexed="63"/>
      <name val="Arial"/>
      <family val="2"/>
    </font>
    <font>
      <sz val="8"/>
      <name val="Segoe U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2F2F2F"/>
      <name val="Segoe UI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36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93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93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9" fontId="4" fillId="0" borderId="12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203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196" fontId="4" fillId="0" borderId="0" xfId="0" applyNumberFormat="1" applyFont="1" applyAlignment="1" applyProtection="1">
      <alignment horizontal="center"/>
      <protection/>
    </xf>
    <xf numFmtId="196" fontId="4" fillId="0" borderId="12" xfId="0" applyNumberFormat="1" applyFont="1" applyBorder="1" applyAlignment="1" applyProtection="1">
      <alignment horizontal="center" vertical="center"/>
      <protection/>
    </xf>
    <xf numFmtId="196" fontId="4" fillId="0" borderId="17" xfId="0" applyNumberFormat="1" applyFont="1" applyBorder="1" applyAlignment="1" applyProtection="1">
      <alignment horizontal="center" vertical="center"/>
      <protection/>
    </xf>
    <xf numFmtId="196" fontId="4" fillId="0" borderId="0" xfId="0" applyNumberFormat="1" applyFont="1" applyAlignment="1" applyProtection="1">
      <alignment/>
      <protection/>
    </xf>
    <xf numFmtId="203" fontId="4" fillId="0" borderId="0" xfId="0" applyNumberFormat="1" applyFont="1" applyAlignment="1" applyProtection="1">
      <alignment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 locked="0"/>
    </xf>
    <xf numFmtId="4" fontId="4" fillId="34" borderId="12" xfId="0" applyNumberFormat="1" applyFont="1" applyFill="1" applyBorder="1" applyAlignment="1" applyProtection="1">
      <alignment horizontal="center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/>
      <protection locked="0"/>
    </xf>
    <xf numFmtId="4" fontId="4" fillId="34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wrapText="1"/>
      <protection/>
    </xf>
    <xf numFmtId="49" fontId="5" fillId="0" borderId="16" xfId="0" applyNumberFormat="1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5" fillId="0" borderId="16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 vertical="center" wrapText="1"/>
      <protection/>
    </xf>
    <xf numFmtId="0" fontId="1" fillId="0" borderId="26" xfId="0" applyFont="1" applyBorder="1" applyAlignment="1" applyProtection="1">
      <alignment vertical="center" wrapText="1"/>
      <protection/>
    </xf>
    <xf numFmtId="0" fontId="1" fillId="0" borderId="27" xfId="0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vertical="center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9" fontId="47" fillId="0" borderId="0" xfId="50" applyFont="1" applyAlignment="1" applyProtection="1">
      <alignment/>
      <protection/>
    </xf>
    <xf numFmtId="203" fontId="4" fillId="0" borderId="17" xfId="0" applyNumberFormat="1" applyFont="1" applyBorder="1" applyAlignment="1" applyProtection="1">
      <alignment/>
      <protection/>
    </xf>
    <xf numFmtId="196" fontId="4" fillId="35" borderId="12" xfId="0" applyNumberFormat="1" applyFont="1" applyFill="1" applyBorder="1" applyAlignment="1" applyProtection="1">
      <alignment horizontal="center" vertical="center"/>
      <protection hidden="1"/>
    </xf>
    <xf numFmtId="196" fontId="4" fillId="35" borderId="15" xfId="0" applyNumberFormat="1" applyFont="1" applyFill="1" applyBorder="1" applyAlignment="1" applyProtection="1">
      <alignment horizontal="center" vertical="center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62</xdr:row>
      <xdr:rowOff>0</xdr:rowOff>
    </xdr:from>
    <xdr:to>
      <xdr:col>12</xdr:col>
      <xdr:colOff>247650</xdr:colOff>
      <xdr:row>82</xdr:row>
      <xdr:rowOff>142875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285750" y="14230350"/>
          <a:ext cx="8467725" cy="3724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art. 7. Incremento relativo a caratteristiche particolari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 Per ciascuna delle caratteristiche appresso riportate l'incremento è pari al 10%: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1) più di un ascensore per ogni scala se questa serve meno di sei piani sopraelevati;
2) scala di servizio non prescritta da leggi o regolamenti o imposta da necessità di prevenzione di infortuni o di incendi;
3) altezza libera netta di piano superiore a m 3,00 o a quella minima prescritta da norme regolamentari. Per ambienti con altezze diverse si fa riferimento all'altezza media ponderale;
4) piscina coperta o scoperta quando sia a servizio di uno o più edifici comprendenti meno di 15 unità immobiliari;
5) alloggi di custodia a servizio di uno o più edifici comprendenti meno di 15 unità immobiliari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art. 8. Classi di edifici e relative maggiorazioni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 Gli incrementi afferenti a ciascuno degli elementi considerati negli articoli 5, 6 e 7 si sommano ai fini della determinazione delle classi di edifici.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 Le classi di edifici e le relative maggiorazioni di costo di cui al secondo comma dell'art. 6 della legge 28 gennaio 1977, n. 10, sono così individuate: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I: percentuale di incremento fino a 5 inclusa: nessuna maggiorazione;
classe II: percentuale di incremento da 5 a 10 inclusa: maggiorazione del 5 % ;
classe III: percentuale di incremento da 10 a 15 inclusa: maggiorazione del 10% ;
classe IV: percentuale di incremento da 15 a 20 inclusa: maggiorazione del 15%;
classe V: percentuale di incremento da 20 a 25 inclusa: maggiorazione del 20% ;
classe VI: percentuale di incremento da 25 a 30 inclusa: maggiorazione del 25% ;
classe VII: percentuale di incremento da 30 a 35 inclusa: maggiorazione del 30% ;
classe VIII: percentuale di incremento da 35 a 40 inclusa: maggiorazione del 35%;
classe IX: percentuale di incremento da 40 a 45 inclusa: maggiorazione del 40%;
classe X:  percentuale di incremento da 45 a 50 inclusa: maggiorazione del 45% ;
classe XI:  oltre il 50% inclusa: maggiorazione del 50%.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3.75390625" style="14" customWidth="1"/>
    <col min="2" max="2" width="10.375" style="2" customWidth="1"/>
    <col min="3" max="3" width="23.25390625" style="2" bestFit="1" customWidth="1"/>
    <col min="4" max="4" width="12.125" style="2" customWidth="1"/>
    <col min="5" max="6" width="9.75390625" style="2" bestFit="1" customWidth="1"/>
    <col min="7" max="7" width="10.25390625" style="2" customWidth="1"/>
    <col min="8" max="8" width="6.375" style="2" customWidth="1"/>
    <col min="9" max="9" width="8.00390625" style="2" customWidth="1"/>
    <col min="10" max="10" width="6.125" style="2" bestFit="1" customWidth="1"/>
    <col min="11" max="11" width="3.125" style="2" customWidth="1"/>
    <col min="12" max="12" width="8.75390625" style="2" bestFit="1" customWidth="1"/>
    <col min="13" max="13" width="9.625" style="2" bestFit="1" customWidth="1"/>
    <col min="14" max="16384" width="9.00390625" style="2" customWidth="1"/>
  </cols>
  <sheetData>
    <row r="1" spans="1:7" ht="12.75">
      <c r="A1" s="64" t="s">
        <v>84</v>
      </c>
      <c r="B1" s="64"/>
      <c r="C1" s="64"/>
      <c r="D1" s="64"/>
      <c r="E1" s="64"/>
      <c r="F1" s="64"/>
      <c r="G1" s="64"/>
    </row>
    <row r="2" spans="1:7" s="5" customFormat="1" ht="38.25">
      <c r="A2" s="65" t="s">
        <v>70</v>
      </c>
      <c r="B2" s="66"/>
      <c r="C2" s="3" t="s">
        <v>71</v>
      </c>
      <c r="D2" s="4" t="s">
        <v>20</v>
      </c>
      <c r="E2" s="4" t="s">
        <v>72</v>
      </c>
      <c r="F2" s="3" t="s">
        <v>35</v>
      </c>
      <c r="G2" s="4" t="s">
        <v>74</v>
      </c>
    </row>
    <row r="3" spans="1:7" s="5" customFormat="1" ht="12.75">
      <c r="A3" s="67" t="s">
        <v>15</v>
      </c>
      <c r="B3" s="68"/>
      <c r="C3" s="6" t="s">
        <v>13</v>
      </c>
      <c r="D3" s="6" t="s">
        <v>12</v>
      </c>
      <c r="E3" s="6" t="s">
        <v>14</v>
      </c>
      <c r="F3" s="6" t="s">
        <v>73</v>
      </c>
      <c r="G3" s="6"/>
    </row>
    <row r="4" spans="1:7" s="8" customFormat="1" ht="12.75">
      <c r="A4" s="69" t="s">
        <v>6</v>
      </c>
      <c r="B4" s="69"/>
      <c r="C4" s="7" t="s">
        <v>7</v>
      </c>
      <c r="D4" s="7" t="s">
        <v>16</v>
      </c>
      <c r="E4" s="7" t="s">
        <v>68</v>
      </c>
      <c r="F4" s="7" t="s">
        <v>17</v>
      </c>
      <c r="G4" s="7" t="s">
        <v>69</v>
      </c>
    </row>
    <row r="5" spans="1:7" ht="12.75">
      <c r="A5" s="70" t="s">
        <v>0</v>
      </c>
      <c r="B5" s="56"/>
      <c r="C5" s="50" t="s">
        <v>93</v>
      </c>
      <c r="D5" s="51">
        <v>0</v>
      </c>
      <c r="E5" s="9" t="e">
        <f>D5/D10</f>
        <v>#DIV/0!</v>
      </c>
      <c r="F5" s="10">
        <v>0</v>
      </c>
      <c r="G5" s="11" t="e">
        <f>F5*E5</f>
        <v>#DIV/0!</v>
      </c>
    </row>
    <row r="6" spans="1:7" ht="12.75">
      <c r="A6" s="60" t="s">
        <v>9</v>
      </c>
      <c r="B6" s="61"/>
      <c r="C6" s="50" t="s">
        <v>93</v>
      </c>
      <c r="D6" s="51">
        <v>0</v>
      </c>
      <c r="E6" s="9" t="e">
        <f>D6/D10</f>
        <v>#DIV/0!</v>
      </c>
      <c r="F6" s="10">
        <v>5</v>
      </c>
      <c r="G6" s="11" t="e">
        <f>F6*E6</f>
        <v>#DIV/0!</v>
      </c>
    </row>
    <row r="7" spans="1:7" ht="12.75">
      <c r="A7" s="60" t="s">
        <v>11</v>
      </c>
      <c r="B7" s="61"/>
      <c r="C7" s="50" t="s">
        <v>93</v>
      </c>
      <c r="D7" s="51">
        <v>0</v>
      </c>
      <c r="E7" s="9" t="e">
        <f>D7/D10</f>
        <v>#DIV/0!</v>
      </c>
      <c r="F7" s="10">
        <v>15</v>
      </c>
      <c r="G7" s="11" t="e">
        <f>F7*E7</f>
        <v>#DIV/0!</v>
      </c>
    </row>
    <row r="8" spans="1:7" ht="12.75">
      <c r="A8" s="60" t="s">
        <v>10</v>
      </c>
      <c r="B8" s="61"/>
      <c r="C8" s="50" t="s">
        <v>93</v>
      </c>
      <c r="D8" s="51">
        <v>0</v>
      </c>
      <c r="E8" s="9" t="e">
        <f>D8/D10</f>
        <v>#DIV/0!</v>
      </c>
      <c r="F8" s="10">
        <v>30</v>
      </c>
      <c r="G8" s="11" t="e">
        <f>F8*E8</f>
        <v>#DIV/0!</v>
      </c>
    </row>
    <row r="9" spans="1:9" ht="12.75">
      <c r="A9" s="60" t="s">
        <v>8</v>
      </c>
      <c r="B9" s="61"/>
      <c r="C9" s="52" t="s">
        <v>93</v>
      </c>
      <c r="D9" s="51">
        <v>0</v>
      </c>
      <c r="E9" s="9" t="e">
        <f>D9/D10</f>
        <v>#DIV/0!</v>
      </c>
      <c r="F9" s="10">
        <v>50</v>
      </c>
      <c r="G9" s="11" t="e">
        <f>F9*E9</f>
        <v>#DIV/0!</v>
      </c>
      <c r="H9" s="12"/>
      <c r="I9" s="13"/>
    </row>
    <row r="10" spans="4:10" ht="12.75">
      <c r="D10" s="15">
        <f>SUM(D5:D9)</f>
        <v>0</v>
      </c>
      <c r="J10" s="16" t="e">
        <f>SUM(G5:G9)</f>
        <v>#DIV/0!</v>
      </c>
    </row>
    <row r="11" spans="1:9" ht="43.5" customHeight="1">
      <c r="A11" s="59" t="s">
        <v>66</v>
      </c>
      <c r="B11" s="59"/>
      <c r="C11" s="59"/>
      <c r="D11" s="59"/>
      <c r="G11" s="59" t="s">
        <v>67</v>
      </c>
      <c r="H11" s="59"/>
      <c r="I11" s="59"/>
    </row>
    <row r="12" spans="1:9" ht="51">
      <c r="A12" s="62" t="s">
        <v>59</v>
      </c>
      <c r="B12" s="63"/>
      <c r="C12" s="63"/>
      <c r="D12" s="17" t="s">
        <v>60</v>
      </c>
      <c r="G12" s="17" t="s">
        <v>61</v>
      </c>
      <c r="H12" s="17" t="s">
        <v>34</v>
      </c>
      <c r="I12" s="17" t="s">
        <v>35</v>
      </c>
    </row>
    <row r="13" spans="1:9" s="20" customFormat="1" ht="12.75">
      <c r="A13" s="54" t="s">
        <v>57</v>
      </c>
      <c r="B13" s="55"/>
      <c r="C13" s="56"/>
      <c r="D13" s="19" t="s">
        <v>58</v>
      </c>
      <c r="G13" s="21" t="s">
        <v>62</v>
      </c>
      <c r="H13" s="22" t="s">
        <v>63</v>
      </c>
      <c r="I13" s="22" t="s">
        <v>64</v>
      </c>
    </row>
    <row r="14" spans="1:9" ht="50.25" customHeight="1">
      <c r="A14" s="6" t="s">
        <v>18</v>
      </c>
      <c r="B14" s="57" t="s">
        <v>56</v>
      </c>
      <c r="C14" s="58"/>
      <c r="D14" s="51">
        <v>0</v>
      </c>
      <c r="G14" s="23" t="s">
        <v>65</v>
      </c>
      <c r="H14" s="24"/>
      <c r="I14" s="25">
        <v>0</v>
      </c>
    </row>
    <row r="15" spans="1:9" ht="12.75">
      <c r="A15" s="25" t="s">
        <v>54</v>
      </c>
      <c r="B15" s="26" t="s">
        <v>55</v>
      </c>
      <c r="C15" s="27"/>
      <c r="D15" s="51">
        <v>0</v>
      </c>
      <c r="G15" s="28" t="s">
        <v>1</v>
      </c>
      <c r="H15" s="24"/>
      <c r="I15" s="25">
        <v>10</v>
      </c>
    </row>
    <row r="16" spans="1:9" ht="12.75">
      <c r="A16" s="25" t="s">
        <v>52</v>
      </c>
      <c r="B16" s="29" t="s">
        <v>53</v>
      </c>
      <c r="C16" s="29"/>
      <c r="D16" s="51">
        <v>0</v>
      </c>
      <c r="G16" s="28" t="s">
        <v>2</v>
      </c>
      <c r="H16" s="24"/>
      <c r="I16" s="25">
        <v>20</v>
      </c>
    </row>
    <row r="17" spans="1:9" ht="12.75">
      <c r="A17" s="23" t="s">
        <v>50</v>
      </c>
      <c r="B17" s="26" t="s">
        <v>51</v>
      </c>
      <c r="C17" s="27"/>
      <c r="D17" s="53">
        <v>0</v>
      </c>
      <c r="G17" s="28" t="s">
        <v>3</v>
      </c>
      <c r="H17" s="24"/>
      <c r="I17" s="25">
        <v>30</v>
      </c>
    </row>
    <row r="18" spans="4:13" ht="17.25">
      <c r="D18" s="15">
        <f>SUM(D14:D17)</f>
        <v>0</v>
      </c>
      <c r="E18" s="5" t="s">
        <v>4</v>
      </c>
      <c r="F18" s="30" t="e">
        <f>D18/D10</f>
        <v>#DIV/0!</v>
      </c>
      <c r="J18" s="24" t="e">
        <f>(F18&lt;50%)*0+AND(F18&gt;=50%,F18&lt;=75%)*10+AND(F18&gt;75%,F18&lt;=100%)*20+(F18&gt;100%)*30</f>
        <v>#DIV/0!</v>
      </c>
      <c r="M18" s="31"/>
    </row>
    <row r="19" spans="1:9" ht="34.5" customHeight="1">
      <c r="A19" s="59" t="s">
        <v>48</v>
      </c>
      <c r="B19" s="59"/>
      <c r="C19" s="59"/>
      <c r="D19" s="59"/>
      <c r="G19" s="59" t="s">
        <v>49</v>
      </c>
      <c r="H19" s="59"/>
      <c r="I19" s="59"/>
    </row>
    <row r="20" spans="1:9" s="8" customFormat="1" ht="38.25">
      <c r="A20" s="18"/>
      <c r="B20" s="32" t="s">
        <v>21</v>
      </c>
      <c r="C20" s="7" t="s">
        <v>22</v>
      </c>
      <c r="D20" s="7" t="s">
        <v>23</v>
      </c>
      <c r="G20" s="7" t="s">
        <v>33</v>
      </c>
      <c r="H20" s="7" t="s">
        <v>34</v>
      </c>
      <c r="I20" s="7" t="s">
        <v>35</v>
      </c>
    </row>
    <row r="21" spans="1:17" s="20" customFormat="1" ht="12.75">
      <c r="A21" s="22"/>
      <c r="B21" s="22" t="s">
        <v>24</v>
      </c>
      <c r="C21" s="22" t="s">
        <v>25</v>
      </c>
      <c r="D21" s="22" t="s">
        <v>26</v>
      </c>
      <c r="E21" s="33"/>
      <c r="F21" s="33"/>
      <c r="G21" s="22" t="s">
        <v>36</v>
      </c>
      <c r="H21" s="22" t="s">
        <v>37</v>
      </c>
      <c r="I21" s="22" t="s">
        <v>38</v>
      </c>
      <c r="P21" s="34"/>
      <c r="Q21" s="34"/>
    </row>
    <row r="22" spans="1:9" ht="12.75">
      <c r="A22" s="25">
        <v>1</v>
      </c>
      <c r="B22" s="25" t="s">
        <v>19</v>
      </c>
      <c r="C22" s="17" t="s">
        <v>20</v>
      </c>
      <c r="D22" s="9">
        <f>D10</f>
        <v>0</v>
      </c>
      <c r="E22" s="5"/>
      <c r="F22" s="5"/>
      <c r="G22" s="25">
        <v>0</v>
      </c>
      <c r="H22" s="25">
        <v>0</v>
      </c>
      <c r="I22" s="25">
        <v>0</v>
      </c>
    </row>
    <row r="23" spans="1:9" ht="12.75">
      <c r="A23" s="25">
        <v>2</v>
      </c>
      <c r="B23" s="25" t="s">
        <v>27</v>
      </c>
      <c r="C23" s="17" t="s">
        <v>28</v>
      </c>
      <c r="D23" s="35"/>
      <c r="E23" s="9">
        <f>D18</f>
        <v>0</v>
      </c>
      <c r="F23" s="5"/>
      <c r="G23" s="25">
        <v>1</v>
      </c>
      <c r="H23" s="25"/>
      <c r="I23" s="25">
        <v>10</v>
      </c>
    </row>
    <row r="24" spans="1:9" ht="12.75">
      <c r="A24" s="25">
        <v>3</v>
      </c>
      <c r="B24" s="36" t="s">
        <v>29</v>
      </c>
      <c r="C24" s="17" t="s">
        <v>30</v>
      </c>
      <c r="D24" s="37">
        <f>E23*60%</f>
        <v>0</v>
      </c>
      <c r="E24" s="5"/>
      <c r="F24" s="5"/>
      <c r="G24" s="25">
        <v>2</v>
      </c>
      <c r="H24" s="25"/>
      <c r="I24" s="25">
        <v>20</v>
      </c>
    </row>
    <row r="25" spans="1:9" ht="12.75">
      <c r="A25" s="17">
        <v>4</v>
      </c>
      <c r="B25" s="36" t="s">
        <v>31</v>
      </c>
      <c r="C25" s="25" t="s">
        <v>32</v>
      </c>
      <c r="D25" s="37">
        <f>D22+D24</f>
        <v>0</v>
      </c>
      <c r="E25" s="5"/>
      <c r="F25" s="5"/>
      <c r="G25" s="25">
        <v>3</v>
      </c>
      <c r="H25" s="25"/>
      <c r="I25" s="25">
        <v>30</v>
      </c>
    </row>
    <row r="26" spans="1:16" ht="12.75">
      <c r="A26" s="5"/>
      <c r="B26" s="5"/>
      <c r="C26" s="5"/>
      <c r="D26" s="5"/>
      <c r="E26" s="5"/>
      <c r="F26" s="5"/>
      <c r="G26" s="25">
        <v>4</v>
      </c>
      <c r="H26" s="25"/>
      <c r="I26" s="25">
        <v>40</v>
      </c>
      <c r="P26" s="20"/>
    </row>
    <row r="27" spans="6:18" ht="12.75">
      <c r="F27" s="5"/>
      <c r="G27" s="25">
        <v>5</v>
      </c>
      <c r="H27" s="25"/>
      <c r="I27" s="25">
        <v>50</v>
      </c>
      <c r="Q27" s="20"/>
      <c r="R27" s="20"/>
    </row>
    <row r="28" ht="12.75">
      <c r="J28" s="24">
        <v>0</v>
      </c>
    </row>
    <row r="29" spans="1:4" ht="33" customHeight="1">
      <c r="A29" s="59" t="s">
        <v>47</v>
      </c>
      <c r="B29" s="59"/>
      <c r="C29" s="59"/>
      <c r="D29" s="59"/>
    </row>
    <row r="30" spans="1:5" ht="12.75">
      <c r="A30" s="18"/>
      <c r="B30" s="32" t="s">
        <v>21</v>
      </c>
      <c r="C30" s="7" t="s">
        <v>22</v>
      </c>
      <c r="D30" s="7" t="s">
        <v>23</v>
      </c>
      <c r="E30" s="8"/>
    </row>
    <row r="31" spans="1:5" ht="12.75">
      <c r="A31" s="22"/>
      <c r="B31" s="22" t="s">
        <v>43</v>
      </c>
      <c r="C31" s="22" t="s">
        <v>44</v>
      </c>
      <c r="D31" s="22" t="s">
        <v>45</v>
      </c>
      <c r="E31" s="33"/>
    </row>
    <row r="32" spans="1:5" ht="12.75">
      <c r="A32" s="25">
        <v>1</v>
      </c>
      <c r="B32" s="25" t="s">
        <v>39</v>
      </c>
      <c r="C32" s="17" t="s">
        <v>28</v>
      </c>
      <c r="D32" s="25">
        <v>0</v>
      </c>
      <c r="E32" s="5"/>
    </row>
    <row r="33" spans="1:13" ht="25.5">
      <c r="A33" s="25">
        <v>2</v>
      </c>
      <c r="B33" s="25" t="s">
        <v>40</v>
      </c>
      <c r="C33" s="17" t="s">
        <v>85</v>
      </c>
      <c r="D33" s="35"/>
      <c r="E33" s="25">
        <v>0</v>
      </c>
      <c r="L33" s="7" t="s">
        <v>81</v>
      </c>
      <c r="M33" s="7" t="s">
        <v>95</v>
      </c>
    </row>
    <row r="34" spans="1:13" ht="12.75">
      <c r="A34" s="25">
        <v>3</v>
      </c>
      <c r="B34" s="36" t="s">
        <v>41</v>
      </c>
      <c r="C34" s="17" t="s">
        <v>30</v>
      </c>
      <c r="D34" s="25">
        <v>0</v>
      </c>
      <c r="E34" s="5"/>
      <c r="L34" s="7" t="s">
        <v>82</v>
      </c>
      <c r="M34" s="7" t="s">
        <v>83</v>
      </c>
    </row>
    <row r="35" spans="1:13" ht="12.75">
      <c r="A35" s="17">
        <v>4</v>
      </c>
      <c r="B35" s="36" t="s">
        <v>42</v>
      </c>
      <c r="C35" s="25" t="s">
        <v>86</v>
      </c>
      <c r="D35" s="25">
        <f>D32+D34</f>
        <v>0</v>
      </c>
      <c r="E35" s="5"/>
      <c r="F35" s="24">
        <f>D35</f>
        <v>0</v>
      </c>
      <c r="G35" s="33" t="s">
        <v>46</v>
      </c>
      <c r="H35" s="24">
        <f>D25</f>
        <v>0</v>
      </c>
      <c r="I35" s="33" t="s">
        <v>5</v>
      </c>
      <c r="J35" s="24">
        <f>H35+F35</f>
        <v>0</v>
      </c>
      <c r="L35" s="16" t="e">
        <f>J10+J18+J28</f>
        <v>#DIV/0!</v>
      </c>
      <c r="M35" s="16" t="e">
        <f>(L35&lt;=5)*0+AND(L35&gt;5,L35&lt;=10)*5+AND(L35&gt;10,L35&lt;=15)*10+AND(L35&gt;15,L35&lt;=20)*15+AND(L35&gt;20,L35&lt;=25)*20+AND(L35&gt;25,L35&lt;=30)*25+AND(L35&gt;30,L35&lt;=35)*30+AND(L35&gt;35,L35&lt;=40)*35+AND(L35&gt;40,L35&lt;=45)*40+AND(L35&gt;45,L35&lt;=50)*45+AND(L35&gt;50)*50</f>
        <v>#DIV/0!</v>
      </c>
    </row>
    <row r="37" spans="1:5" ht="12.75">
      <c r="A37" s="14" t="s">
        <v>75</v>
      </c>
      <c r="B37" s="2" t="s">
        <v>76</v>
      </c>
      <c r="E37" s="38">
        <v>224.3</v>
      </c>
    </row>
    <row r="38" spans="1:5" ht="12.75">
      <c r="A38" s="14" t="s">
        <v>77</v>
      </c>
      <c r="B38" s="2" t="s">
        <v>78</v>
      </c>
      <c r="E38" s="38" t="e">
        <f>E37*(1+M35/100)</f>
        <v>#DIV/0!</v>
      </c>
    </row>
    <row r="39" spans="1:5" ht="12.75">
      <c r="A39" s="14" t="s">
        <v>79</v>
      </c>
      <c r="B39" s="2" t="s">
        <v>80</v>
      </c>
      <c r="E39" s="38" t="e">
        <f>J35*E38</f>
        <v>#DIV/0!</v>
      </c>
    </row>
    <row r="41" spans="2:5" s="39" customFormat="1" ht="38.25">
      <c r="B41" s="17" t="s">
        <v>87</v>
      </c>
      <c r="C41" s="17" t="s">
        <v>88</v>
      </c>
      <c r="D41" s="17" t="s">
        <v>89</v>
      </c>
      <c r="E41" s="40"/>
    </row>
    <row r="42" spans="2:12" s="5" customFormat="1" ht="13.5" thickBot="1">
      <c r="B42" s="25" t="e">
        <f>IF(M35&lt;=15,"economica",IF(AND(M35&gt;15,M35&lt;=35),"media",IF(AND(M35&gt;35),"lusso")))</f>
        <v>#DIV/0!</v>
      </c>
      <c r="C42" s="90" t="s">
        <v>102</v>
      </c>
      <c r="D42" s="90" t="s">
        <v>116</v>
      </c>
      <c r="E42" s="41"/>
      <c r="L42" s="86"/>
    </row>
    <row r="43" spans="1:5" s="45" customFormat="1" ht="13.5" thickBot="1">
      <c r="A43" s="42"/>
      <c r="B43" s="43" t="e">
        <f>IF(B42="economica",1%,IF(B42="media",2.5%,IF(B42="lusso",4%)))</f>
        <v>#DIV/0!</v>
      </c>
      <c r="C43" s="88">
        <f>IF(C42="A blocco con più di due alloggi",2%,IF(C42="A schiera con più di due alloggi",2%,IF(C42="Fino a due alloggi",3%)))</f>
        <v>0.02</v>
      </c>
      <c r="D43" s="89">
        <f>IF(D42="A e B",2%,IF(D42="C",2.5%,IF(D42="altre zone",4%)))</f>
        <v>0.02</v>
      </c>
      <c r="E43" s="44" t="e">
        <f>B43+C43+D43</f>
        <v>#DIV/0!</v>
      </c>
    </row>
    <row r="45" spans="1:5" ht="12.75">
      <c r="A45" s="14" t="s">
        <v>75</v>
      </c>
      <c r="B45" s="2" t="s">
        <v>90</v>
      </c>
      <c r="E45" s="46" t="e">
        <f>E39</f>
        <v>#DIV/0!</v>
      </c>
    </row>
    <row r="46" spans="1:5" ht="13.5" thickBot="1">
      <c r="A46" s="14" t="s">
        <v>77</v>
      </c>
      <c r="B46" s="2" t="s">
        <v>91</v>
      </c>
      <c r="E46" s="45" t="e">
        <f>E43</f>
        <v>#DIV/0!</v>
      </c>
    </row>
    <row r="47" spans="1:5" ht="13.5" thickBot="1">
      <c r="A47" s="14" t="s">
        <v>79</v>
      </c>
      <c r="B47" s="2" t="s">
        <v>92</v>
      </c>
      <c r="E47" s="87" t="e">
        <f>E45*E46</f>
        <v>#DIV/0!</v>
      </c>
    </row>
    <row r="49" spans="2:7" ht="12.75">
      <c r="B49" s="77" t="s">
        <v>96</v>
      </c>
      <c r="C49" s="78"/>
      <c r="D49" s="78"/>
      <c r="E49" s="78"/>
      <c r="F49" s="78"/>
      <c r="G49" s="79"/>
    </row>
    <row r="50" spans="2:7" ht="12.75">
      <c r="B50" s="80" t="s">
        <v>97</v>
      </c>
      <c r="C50" s="81"/>
      <c r="D50" s="81"/>
      <c r="E50" s="81"/>
      <c r="F50" s="81"/>
      <c r="G50" s="82"/>
    </row>
    <row r="51" spans="2:7" ht="45.75" customHeight="1">
      <c r="B51" s="47" t="s">
        <v>98</v>
      </c>
      <c r="C51" s="48" t="s">
        <v>99</v>
      </c>
      <c r="D51" s="47" t="s">
        <v>100</v>
      </c>
      <c r="E51" s="48" t="s">
        <v>99</v>
      </c>
      <c r="F51" s="47" t="s">
        <v>89</v>
      </c>
      <c r="G51" s="48" t="s">
        <v>99</v>
      </c>
    </row>
    <row r="52" spans="2:7" ht="25.5">
      <c r="B52" s="47" t="s">
        <v>101</v>
      </c>
      <c r="C52" s="48">
        <v>4</v>
      </c>
      <c r="D52" s="47" t="s">
        <v>102</v>
      </c>
      <c r="E52" s="48">
        <v>2</v>
      </c>
      <c r="F52" s="47" t="s">
        <v>103</v>
      </c>
      <c r="G52" s="48">
        <v>2</v>
      </c>
    </row>
    <row r="53" spans="2:7" ht="25.5">
      <c r="B53" s="47" t="s">
        <v>104</v>
      </c>
      <c r="C53" s="48">
        <v>2.5</v>
      </c>
      <c r="D53" s="47" t="s">
        <v>105</v>
      </c>
      <c r="E53" s="48">
        <v>2</v>
      </c>
      <c r="F53" s="47" t="s">
        <v>106</v>
      </c>
      <c r="G53" s="48">
        <v>2.5</v>
      </c>
    </row>
    <row r="54" spans="2:7" ht="12.75">
      <c r="B54" s="47" t="s">
        <v>94</v>
      </c>
      <c r="C54" s="48">
        <v>1</v>
      </c>
      <c r="D54" s="47" t="s">
        <v>107</v>
      </c>
      <c r="E54" s="48">
        <v>3</v>
      </c>
      <c r="F54" s="47" t="s">
        <v>108</v>
      </c>
      <c r="G54" s="48">
        <v>4</v>
      </c>
    </row>
    <row r="55" spans="2:7" ht="12.75">
      <c r="B55" s="83" t="s">
        <v>109</v>
      </c>
      <c r="C55" s="84"/>
      <c r="D55" s="84"/>
      <c r="E55" s="84"/>
      <c r="F55" s="84"/>
      <c r="G55" s="85"/>
    </row>
    <row r="56" spans="2:7" ht="12.75">
      <c r="B56" s="71" t="s">
        <v>110</v>
      </c>
      <c r="C56" s="72"/>
      <c r="D56" s="72"/>
      <c r="E56" s="72"/>
      <c r="F56" s="72"/>
      <c r="G56" s="73"/>
    </row>
    <row r="57" spans="2:7" ht="12.75">
      <c r="B57" s="71" t="s">
        <v>111</v>
      </c>
      <c r="C57" s="72"/>
      <c r="D57" s="72"/>
      <c r="E57" s="72"/>
      <c r="F57" s="72"/>
      <c r="G57" s="73"/>
    </row>
    <row r="58" spans="2:7" ht="12.75">
      <c r="B58" s="71" t="s">
        <v>112</v>
      </c>
      <c r="C58" s="72"/>
      <c r="D58" s="72"/>
      <c r="E58" s="72"/>
      <c r="F58" s="72"/>
      <c r="G58" s="73"/>
    </row>
    <row r="59" spans="2:7" ht="12.75">
      <c r="B59" s="71" t="s">
        <v>113</v>
      </c>
      <c r="C59" s="72"/>
      <c r="D59" s="72"/>
      <c r="E59" s="72"/>
      <c r="F59" s="72"/>
      <c r="G59" s="73"/>
    </row>
    <row r="60" spans="2:7" ht="31.5" customHeight="1">
      <c r="B60" s="74" t="s">
        <v>114</v>
      </c>
      <c r="C60" s="75"/>
      <c r="D60" s="75"/>
      <c r="E60" s="75"/>
      <c r="F60" s="75"/>
      <c r="G60" s="76"/>
    </row>
    <row r="61" ht="12.75">
      <c r="B61" s="2" t="s">
        <v>115</v>
      </c>
    </row>
    <row r="87" spans="2:7" ht="14.25">
      <c r="B87" s="1"/>
      <c r="C87" s="49"/>
      <c r="D87" s="49"/>
      <c r="E87" s="49"/>
      <c r="F87" s="49"/>
      <c r="G87" s="49"/>
    </row>
    <row r="88" ht="12.75" customHeight="1"/>
    <row r="89" ht="12.75" customHeight="1"/>
    <row r="94" ht="12.75" customHeight="1"/>
    <row r="95" ht="38.25" customHeight="1"/>
    <row r="96" ht="12.75" customHeight="1"/>
    <row r="97" ht="25.5" customHeight="1"/>
    <row r="98" ht="12.75" customHeight="1"/>
    <row r="99" ht="38.25" customHeight="1"/>
  </sheetData>
  <sheetProtection password="E65C" sheet="1" objects="1" scenarios="1" selectLockedCells="1"/>
  <mergeCells count="25">
    <mergeCell ref="B59:G59"/>
    <mergeCell ref="B60:G60"/>
    <mergeCell ref="B49:G49"/>
    <mergeCell ref="B50:G50"/>
    <mergeCell ref="B55:G55"/>
    <mergeCell ref="B56:G56"/>
    <mergeCell ref="B57:G57"/>
    <mergeCell ref="B58:G58"/>
    <mergeCell ref="A12:C12"/>
    <mergeCell ref="A1:G1"/>
    <mergeCell ref="A2:B2"/>
    <mergeCell ref="A3:B3"/>
    <mergeCell ref="A4:B4"/>
    <mergeCell ref="A5:B5"/>
    <mergeCell ref="A6:B6"/>
    <mergeCell ref="A13:C13"/>
    <mergeCell ref="B14:C14"/>
    <mergeCell ref="A19:D19"/>
    <mergeCell ref="G19:I19"/>
    <mergeCell ref="A29:D29"/>
    <mergeCell ref="A7:B7"/>
    <mergeCell ref="A8:B8"/>
    <mergeCell ref="A9:B9"/>
    <mergeCell ref="A11:D11"/>
    <mergeCell ref="G11:I11"/>
  </mergeCells>
  <dataValidations count="2">
    <dataValidation type="list" allowBlank="1" showInputMessage="1" showErrorMessage="1" sqref="D42">
      <formula1>"A e B, C, altre zone"</formula1>
    </dataValidation>
    <dataValidation type="list" allowBlank="1" showInputMessage="1" showErrorMessage="1" sqref="C42">
      <formula1>$D$52:$D$54</formula1>
    </dataValidation>
  </dataValidations>
  <printOptions/>
  <pageMargins left="0.39" right="0.29" top="0.58" bottom="0.53" header="0.3" footer="0.3"/>
  <pageSetup fitToHeight="0" fitToWidth="1" horizontalDpi="600" verticalDpi="600" orientation="portrait" paperSize="9" scale="73" r:id="rId2"/>
  <headerFooter>
    <oddHeader>&amp;L&amp;"Arial Narrow,Grassetto"Prospetto D.M. 801 del 10.05.1977, ART. 11&amp;R&amp;"Arial Narrow,Grassetto"COMUNE DI ADRIA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Brescia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BOSETTI &amp; GATTI</dc:creator>
  <cp:keywords/>
  <dc:description/>
  <cp:lastModifiedBy>Marangoni, Davide</cp:lastModifiedBy>
  <cp:lastPrinted>2019-12-11T14:31:55Z</cp:lastPrinted>
  <dcterms:created xsi:type="dcterms:W3CDTF">1997-10-28T14:08:49Z</dcterms:created>
  <dcterms:modified xsi:type="dcterms:W3CDTF">2020-09-09T13:43:29Z</dcterms:modified>
  <cp:category/>
  <cp:version/>
  <cp:contentType/>
  <cp:contentStatus/>
</cp:coreProperties>
</file>